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activeTab="1"/>
  </bookViews>
  <sheets>
    <sheet name="Сметный расчет" sheetId="1" r:id="rId1"/>
    <sheet name="Расчет с НДС" sheetId="2" r:id="rId2"/>
  </sheets>
  <calcPr calcId="152511"/>
</workbook>
</file>

<file path=xl/calcChain.xml><?xml version="1.0" encoding="utf-8"?>
<calcChain xmlns="http://schemas.openxmlformats.org/spreadsheetml/2006/main">
  <c r="B8" i="2" l="1"/>
  <c r="U3" i="2"/>
  <c r="H8" i="2" l="1"/>
  <c r="U8" i="2" l="1"/>
  <c r="V8" i="2" s="1"/>
  <c r="R8" i="2" l="1"/>
</calcChain>
</file>

<file path=xl/sharedStrings.xml><?xml version="1.0" encoding="utf-8"?>
<sst xmlns="http://schemas.openxmlformats.org/spreadsheetml/2006/main" count="215" uniqueCount="140">
  <si>
    <t>Сметный расчет стоимости электросетевых объектов для включения в инвестиционную программу</t>
  </si>
  <si>
    <t>Наименование</t>
  </si>
  <si>
    <t>Строительство КЛ 0,4 кВ от ТП 10/0,4 кВ №204 «Школа» в с. Часово Сыктывдинского района Республики Коми   (Часовская СОШ, МБОУ Дог. № 56-02201Ю/18 от 07.08.18.) (КЛ 0,4 кВ - 0,4 км)</t>
  </si>
  <si>
    <t>|</t>
  </si>
  <si>
    <t>код ИП</t>
  </si>
  <si>
    <t>_009-55-2-02.41-0021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</si>
  <si>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</si>
  <si>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</si>
  <si>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</si>
  <si>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</si>
  <si>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</si>
  <si>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</si>
  <si>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</si>
  <si>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</si>
  <si>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</t>
  </si>
  <si>
    <t>Текущие цены</t>
  </si>
  <si>
    <t>4 кв. 2 018 г.</t>
  </si>
  <si>
    <t>Реконстр</t>
  </si>
  <si>
    <t>-</t>
  </si>
  <si>
    <t>Север</t>
  </si>
  <si>
    <t>приравн.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</si>
  <si>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</si>
  <si>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</si>
  <si>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</si>
  <si>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</si>
  <si>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</si>
  <si>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</si>
  <si>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</si>
  <si>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</si>
  <si>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</si>
  <si>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</si>
  <si>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</si>
  <si>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</si>
  <si>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</si>
  <si>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</si>
  <si>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</si>
  <si>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</si>
  <si>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</si>
  <si>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</si>
  <si>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</si>
  <si>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</si>
  <si>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</si>
  <si>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</si>
  <si>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</si>
  <si>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</si>
  <si>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</si>
  <si>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</si>
  <si>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</si>
  <si>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</si>
  <si>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</si>
  <si>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</si>
  <si>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</si>
  <si>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</si>
  <si>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5,Сборник УПСС ПАО «МРСК СЗ» приказ №487 от 13.07.2017г</t>
  </si>
  <si>
    <t>КЛ 0,4 кВ трасса 1км АПвБбШв-1 кабель более 95 мм2 (без учета асфальтобетонного покрытия)</t>
  </si>
  <si>
    <t>Км</t>
  </si>
  <si>
    <t>КЛ 0,4 кВ трасса 1км АПвБбШв-следующий кабель до 95 мм2 (без учета асфальтобетонного покрытия)</t>
  </si>
  <si>
    <t>Итого для базового района</t>
  </si>
  <si>
    <t>Региональный коэффициент</t>
  </si>
  <si>
    <t>%</t>
  </si>
  <si>
    <t>Итого основные затраты КЛ в ценах 2000 г.</t>
  </si>
  <si>
    <t>Дополнительные затраты по КЛ:</t>
  </si>
  <si>
    <t>п. 3.3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</si>
  <si>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</si>
  <si>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</si>
  <si>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</si>
  <si>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заказчика,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</si>
  <si>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</si>
  <si>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</si>
  <si>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</si>
  <si>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КЛ в ценах 2000 г. с непредвиденными без НДС</t>
  </si>
  <si>
    <t>В том числе:</t>
  </si>
  <si>
    <t>строительно-монтажные работы всего:</t>
  </si>
  <si>
    <t>в т.ч. КЛ до 1 кВ</t>
  </si>
  <si>
    <t>пусконаладочные работы КЛ</t>
  </si>
  <si>
    <t>проектно-изыскательские работы по КЛ</t>
  </si>
  <si>
    <t>прочие затраты на КЛ (с учетом землеотводов)</t>
  </si>
  <si>
    <t>Таблица норма-тива</t>
  </si>
  <si>
    <t>Электроподстанции</t>
  </si>
  <si>
    <t>Составил:</t>
  </si>
  <si>
    <t>Ведущий инженер</t>
  </si>
  <si>
    <t>Сажин А.С.</t>
  </si>
  <si>
    <t>Проверил:</t>
  </si>
  <si>
    <t>Заместитель директора по капитальному строительству - Начальник ОКС</t>
  </si>
  <si>
    <t>Запрягаев А.М.</t>
  </si>
  <si>
    <t>рс</t>
  </si>
  <si>
    <t>"УТВЕРЖДАЮ"</t>
  </si>
  <si>
    <t>Заместитель директора по инвестиционной деятельности филиала</t>
  </si>
  <si>
    <t>/В.Ю.Размыслов/</t>
  </si>
  <si>
    <t>"____" ___________ 2018 г.</t>
  </si>
  <si>
    <t>Ориентировочная стоимость, тыс. руб.</t>
  </si>
  <si>
    <t>Итого по проекту</t>
  </si>
  <si>
    <t>в базовых ценах 2000 г.</t>
  </si>
  <si>
    <t>в ценах 4 кв. 2017 г.</t>
  </si>
  <si>
    <t>В прогнозных ценах года окончания строительства (2019 г.) с учетом методики планирования</t>
  </si>
  <si>
    <t>без НДС</t>
  </si>
  <si>
    <t>Рег-зонал. поправка.</t>
  </si>
  <si>
    <t>коэф к ПИР</t>
  </si>
  <si>
    <t>индекс</t>
  </si>
  <si>
    <t>НДС</t>
  </si>
  <si>
    <t>с НДС</t>
  </si>
  <si>
    <t>Всего</t>
  </si>
  <si>
    <t>Проектно-изыскательские работы КЛ</t>
  </si>
  <si>
    <t>СМР по КЛ до 10 кВ</t>
  </si>
  <si>
    <t>Пусконаладочные работы КЛ</t>
  </si>
  <si>
    <t>Прочие затраты КЛ</t>
  </si>
  <si>
    <t>Итого по КЛ</t>
  </si>
  <si>
    <t>СОГЛАСОВАНО</t>
  </si>
  <si>
    <t>Начальник отдела</t>
  </si>
  <si>
    <t>_______________________ /А.А.Воронов/</t>
  </si>
  <si>
    <t>"____" ___________  г.</t>
  </si>
  <si>
    <t>J_009-55-2-02.41-0021</t>
  </si>
  <si>
    <t>года</t>
  </si>
  <si>
    <t>Год окончания реализации инвестиционного проекта</t>
  </si>
  <si>
    <t>Нименование ИП</t>
  </si>
  <si>
    <t>в т.ч.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</si>
  <si>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</si>
  <si>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</si>
  <si>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</si>
  <si>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</si>
  <si>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Начальник отдела инвестиций</t>
  </si>
  <si>
    <t>О.Г. Сверчкова</t>
  </si>
  <si>
    <t>Расчет оценки полной стоимости инвестиционного проекта в прогнозных ценах соответствующих лет по ИП№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</si>
  <si>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</si>
  <si>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</si>
  <si>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</si>
  <si>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</si>
  <si>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</si>
  <si>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</si>
  <si>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</si>
  <si>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</si>
  <si>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</si>
  <si>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</si>
  <si>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</si>
  <si>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</si>
  <si>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</si>
  <si>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</si>
  <si>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</si>
  <si>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</si>
  <si>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Строительство КЛ 0,4 кВ от ТП 10/0,4 кВ №204 «Школа» в с. Часово Сыктывдинского района Республики Коми (Часовская СОШ, МБОУ Дог. № 56-02201Ю/18 от 07.08.18)(КЛ 0,4 кВ - 0,4 км)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</si>
</sst>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0.0"/>
    <numFmt numFmtId="165" formatCode="0.000"/>
    <numFmt numFmtId="166" formatCode="0.00000"/>
    <numFmt numFmtId="167" formatCode="0.0000"/>
    <numFmt numFmtId="168" formatCode="0&quot; %&quot;"/>
    <numFmt numFmtId="169" formatCode="_-* #,##0_р_._-;\-* #,##0_р_._-;_-* &quot;-&quot;_р_._-;_-@_-"/>
    <numFmt numFmtId="170" formatCode="_-* #,##0.000\ _₽_-;\-* #,##0.000\ _₽_-;_-* &quot;-&quot;\ _₽_-;_-@_-"/>
    <numFmt numFmtId="175" formatCode="_-* #,##0.00000\ _₽_-;\-* #,##0.00000\ _₽_-;_-* &quot;-&quot;??\ _₽_-;_-@_-"/>
    <numFmt numFmtId="176" formatCode="_-* #,##0.00\ _₽_-;\-* #,##0.00\ _₽_-;_-* &quot;-&quot;\ _₽_-;_-@_-"/>
    <numFmt numFmtId="177" formatCode="_-* #,##0.000\ _₽_-;\-* #,##0.000\ _₽_-;_-* &quot;-&quot;??\ _₽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8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" fontId="4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left"/>
    </xf>
    <xf numFmtId="164" fontId="4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66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 vertical="center"/>
    </xf>
    <xf numFmtId="1" fontId="4" fillId="0" borderId="0" xfId="0" applyNumberFormat="1" applyFont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164" fontId="11" fillId="0" borderId="1" xfId="0" applyNumberFormat="1" applyFont="1" applyBorder="1" applyAlignment="1">
      <alignment horizontal="center"/>
    </xf>
    <xf numFmtId="1" fontId="11" fillId="0" borderId="1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right"/>
    </xf>
    <xf numFmtId="1" fontId="5" fillId="0" borderId="1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12" fillId="2" borderId="0" xfId="0" applyFont="1" applyFill="1" applyAlignment="1">
      <alignment horizontal="center"/>
    </xf>
    <xf numFmtId="0" fontId="1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/>
    </xf>
    <xf numFmtId="167" fontId="17" fillId="0" borderId="6" xfId="0" applyNumberFormat="1" applyFont="1" applyBorder="1" applyAlignment="1">
      <alignment horizontal="right"/>
    </xf>
    <xf numFmtId="0" fontId="18" fillId="0" borderId="1" xfId="0" applyFont="1" applyBorder="1" applyAlignment="1">
      <alignment horizontal="right"/>
    </xf>
    <xf numFmtId="0" fontId="17" fillId="0" borderId="6" xfId="0" applyFont="1" applyBorder="1" applyAlignment="1">
      <alignment horizontal="right"/>
    </xf>
    <xf numFmtId="166" fontId="17" fillId="0" borderId="6" xfId="0" applyNumberFormat="1" applyFont="1" applyBorder="1" applyAlignment="1">
      <alignment horizontal="right"/>
    </xf>
    <xf numFmtId="0" fontId="17" fillId="0" borderId="1" xfId="0" applyFont="1" applyBorder="1" applyAlignment="1">
      <alignment horizontal="left"/>
    </xf>
    <xf numFmtId="166" fontId="17" fillId="3" borderId="6" xfId="0" applyNumberFormat="1" applyFont="1" applyFill="1" applyBorder="1" applyAlignment="1">
      <alignment horizontal="right"/>
    </xf>
    <xf numFmtId="166" fontId="17" fillId="0" borderId="1" xfId="0" applyNumberFormat="1" applyFont="1" applyBorder="1" applyAlignment="1">
      <alignment horizontal="right"/>
    </xf>
    <xf numFmtId="0" fontId="18" fillId="0" borderId="1" xfId="0" applyFont="1" applyBorder="1" applyAlignment="1">
      <alignment horizontal="left"/>
    </xf>
    <xf numFmtId="166" fontId="18" fillId="0" borderId="6" xfId="0" applyNumberFormat="1" applyFont="1" applyBorder="1" applyAlignment="1">
      <alignment horizontal="right"/>
    </xf>
    <xf numFmtId="1" fontId="18" fillId="0" borderId="1" xfId="0" applyNumberFormat="1" applyFont="1" applyBorder="1" applyAlignment="1">
      <alignment horizontal="right"/>
    </xf>
    <xf numFmtId="2" fontId="18" fillId="0" borderId="6" xfId="0" applyNumberFormat="1" applyFont="1" applyBorder="1" applyAlignment="1">
      <alignment horizontal="center"/>
    </xf>
    <xf numFmtId="168" fontId="18" fillId="0" borderId="1" xfId="0" applyNumberFormat="1" applyFont="1" applyBorder="1" applyAlignment="1">
      <alignment horizontal="right"/>
    </xf>
    <xf numFmtId="166" fontId="18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right"/>
    </xf>
    <xf numFmtId="0" fontId="1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" fontId="18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13" fillId="0" borderId="0" xfId="0" applyFont="1" applyBorder="1" applyAlignment="1">
      <alignment horizontal="right" vertical="center"/>
    </xf>
    <xf numFmtId="0" fontId="15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0" fillId="0" borderId="0" xfId="0" applyProtection="1">
      <protection locked="0"/>
    </xf>
    <xf numFmtId="175" fontId="24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21" fillId="0" borderId="11" xfId="0" applyFont="1" applyBorder="1" applyAlignment="1" applyProtection="1">
      <alignment horizontal="center" vertical="center" wrapText="1"/>
      <protection locked="0"/>
    </xf>
    <xf numFmtId="0" fontId="21" fillId="0" borderId="12" xfId="0" applyFont="1" applyBorder="1" applyAlignment="1" applyProtection="1">
      <alignment horizontal="center" vertical="center" wrapText="1"/>
      <protection locked="0"/>
    </xf>
    <xf numFmtId="0" fontId="21" fillId="0" borderId="13" xfId="0" applyFont="1" applyBorder="1" applyAlignment="1" applyProtection="1">
      <alignment horizontal="center" vertical="center" wrapText="1"/>
      <protection locked="0"/>
    </xf>
    <xf numFmtId="0" fontId="18" fillId="0" borderId="14" xfId="0" applyFont="1" applyBorder="1" applyAlignment="1" applyProtection="1">
      <alignment horizontal="center" vertical="center" wrapText="1"/>
      <protection locked="0"/>
    </xf>
    <xf numFmtId="0" fontId="18" fillId="0" borderId="15" xfId="0" applyFont="1" applyBorder="1" applyAlignment="1" applyProtection="1">
      <alignment horizontal="center" vertical="center" wrapText="1"/>
      <protection locked="0"/>
    </xf>
    <xf numFmtId="0" fontId="18" fillId="0" borderId="16" xfId="0" applyFont="1" applyBorder="1" applyAlignment="1" applyProtection="1">
      <alignment horizontal="center" vertical="center" wrapText="1"/>
      <protection locked="0"/>
    </xf>
    <xf numFmtId="0" fontId="17" fillId="0" borderId="17" xfId="0" applyFont="1" applyBorder="1" applyAlignment="1" applyProtection="1">
      <alignment horizontal="center" vertical="center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17" fillId="0" borderId="19" xfId="0" applyFont="1" applyBorder="1" applyAlignment="1" applyProtection="1">
      <alignment horizontal="center" vertical="center" wrapText="1"/>
      <protection locked="0"/>
    </xf>
    <xf numFmtId="0" fontId="21" fillId="0" borderId="20" xfId="0" applyFont="1" applyBorder="1" applyAlignment="1" applyProtection="1">
      <alignment horizontal="center" vertical="center" wrapText="1"/>
      <protection locked="0"/>
    </xf>
    <xf numFmtId="49" fontId="18" fillId="0" borderId="11" xfId="0" applyNumberFormat="1" applyFont="1" applyBorder="1" applyAlignment="1" applyProtection="1">
      <alignment horizontal="center" vertical="center" wrapText="1"/>
      <protection locked="0"/>
    </xf>
    <xf numFmtId="49" fontId="18" fillId="0" borderId="12" xfId="0" applyNumberFormat="1" applyFont="1" applyBorder="1" applyAlignment="1" applyProtection="1">
      <alignment horizontal="center" vertical="center" wrapText="1"/>
      <protection locked="0"/>
    </xf>
    <xf numFmtId="49" fontId="18" fillId="0" borderId="15" xfId="0" applyNumberFormat="1" applyFont="1" applyBorder="1" applyAlignment="1" applyProtection="1">
      <alignment horizontal="center" vertical="center" wrapText="1"/>
      <protection locked="0"/>
    </xf>
    <xf numFmtId="49" fontId="21" fillId="0" borderId="16" xfId="0" applyNumberFormat="1" applyFont="1" applyBorder="1" applyAlignment="1" applyProtection="1">
      <alignment horizontal="center" vertical="center" wrapText="1"/>
      <protection locked="0"/>
    </xf>
    <xf numFmtId="0" fontId="21" fillId="0" borderId="21" xfId="0" applyFont="1" applyBorder="1" applyAlignment="1" applyProtection="1">
      <alignment horizontal="center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0" fontId="18" fillId="0" borderId="24" xfId="0" applyFont="1" applyBorder="1" applyAlignment="1" applyProtection="1">
      <alignment horizontal="center" vertical="center" wrapText="1"/>
      <protection locked="0"/>
    </xf>
    <xf numFmtId="0" fontId="18" fillId="0" borderId="8" xfId="0" applyFont="1" applyBorder="1" applyAlignment="1" applyProtection="1">
      <alignment horizontal="center" vertical="center" wrapText="1"/>
      <protection locked="0"/>
    </xf>
    <xf numFmtId="0" fontId="18" fillId="0" borderId="25" xfId="0" applyFont="1" applyBorder="1" applyAlignment="1" applyProtection="1">
      <alignment horizontal="center" vertical="center" wrapText="1"/>
      <protection locked="0"/>
    </xf>
    <xf numFmtId="0" fontId="17" fillId="0" borderId="26" xfId="0" applyFont="1" applyBorder="1" applyAlignment="1" applyProtection="1">
      <alignment horizontal="center" vertical="center" wrapText="1"/>
      <protection locked="0"/>
    </xf>
    <xf numFmtId="0" fontId="17" fillId="0" borderId="27" xfId="0" applyFont="1" applyBorder="1" applyAlignment="1" applyProtection="1">
      <alignment horizontal="center" vertical="center" wrapText="1"/>
      <protection locked="0"/>
    </xf>
    <xf numFmtId="0" fontId="17" fillId="0" borderId="28" xfId="0" applyFont="1" applyBorder="1" applyAlignment="1" applyProtection="1">
      <alignment horizontal="center" vertical="center" wrapText="1"/>
      <protection locked="0"/>
    </xf>
    <xf numFmtId="0" fontId="17" fillId="0" borderId="29" xfId="0" applyFont="1" applyBorder="1" applyAlignment="1" applyProtection="1">
      <alignment horizontal="center" vertical="center" wrapText="1"/>
      <protection locked="0"/>
    </xf>
    <xf numFmtId="0" fontId="17" fillId="0" borderId="30" xfId="0" applyFont="1" applyBorder="1" applyAlignment="1" applyProtection="1">
      <alignment horizontal="center" vertical="center" wrapText="1"/>
      <protection locked="0"/>
    </xf>
    <xf numFmtId="0" fontId="17" fillId="0" borderId="31" xfId="0" applyFont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 applyProtection="1">
      <alignment horizontal="center" vertical="center" wrapText="1"/>
      <protection locked="0"/>
    </xf>
    <xf numFmtId="49" fontId="18" fillId="0" borderId="21" xfId="0" applyNumberFormat="1" applyFont="1" applyBorder="1" applyAlignment="1" applyProtection="1">
      <alignment horizontal="center" vertical="center" wrapText="1"/>
      <protection locked="0"/>
    </xf>
    <xf numFmtId="49" fontId="18" fillId="0" borderId="22" xfId="0" applyNumberFormat="1" applyFont="1" applyBorder="1" applyAlignment="1" applyProtection="1">
      <alignment horizontal="center" vertical="center" wrapText="1"/>
      <protection locked="0"/>
    </xf>
    <xf numFmtId="49" fontId="18" fillId="0" borderId="10" xfId="0" applyNumberFormat="1" applyFont="1" applyBorder="1" applyAlignment="1" applyProtection="1">
      <alignment horizontal="center" vertical="center" wrapText="1"/>
      <protection locked="0"/>
    </xf>
    <xf numFmtId="49" fontId="21" fillId="0" borderId="28" xfId="0" applyNumberFormat="1" applyFont="1" applyBorder="1" applyAlignment="1" applyProtection="1">
      <alignment horizontal="center" vertical="center" wrapText="1"/>
      <protection locked="0"/>
    </xf>
    <xf numFmtId="0" fontId="21" fillId="0" borderId="32" xfId="0" applyFont="1" applyBorder="1" applyAlignment="1" applyProtection="1">
      <alignment horizontal="center" vertical="center" wrapText="1"/>
      <protection locked="0"/>
    </xf>
    <xf numFmtId="0" fontId="21" fillId="0" borderId="33" xfId="0" applyFont="1" applyBorder="1" applyAlignment="1" applyProtection="1">
      <alignment horizontal="center" vertical="center" wrapText="1"/>
      <protection locked="0"/>
    </xf>
    <xf numFmtId="0" fontId="21" fillId="0" borderId="34" xfId="0" applyFont="1" applyBorder="1" applyAlignment="1" applyProtection="1">
      <alignment horizontal="center" vertical="center" wrapText="1"/>
      <protection locked="0"/>
    </xf>
    <xf numFmtId="0" fontId="18" fillId="0" borderId="32" xfId="0" applyFont="1" applyBorder="1" applyAlignment="1" applyProtection="1">
      <alignment horizontal="center" vertical="center" wrapText="1"/>
      <protection locked="0"/>
    </xf>
    <xf numFmtId="0" fontId="18" fillId="0" borderId="33" xfId="0" applyFont="1" applyBorder="1" applyAlignment="1" applyProtection="1">
      <alignment horizontal="center" vertical="center" wrapText="1"/>
      <protection locked="0"/>
    </xf>
    <xf numFmtId="0" fontId="18" fillId="0" borderId="34" xfId="0" applyFont="1" applyBorder="1" applyAlignment="1" applyProtection="1">
      <alignment horizontal="center" vertical="center" wrapText="1"/>
      <protection locked="0"/>
    </xf>
    <xf numFmtId="0" fontId="17" fillId="0" borderId="35" xfId="0" applyFont="1" applyBorder="1" applyAlignment="1" applyProtection="1">
      <alignment horizontal="center" vertical="center" wrapText="1"/>
      <protection locked="0"/>
    </xf>
    <xf numFmtId="0" fontId="17" fillId="0" borderId="36" xfId="0" applyFont="1" applyBorder="1" applyAlignment="1" applyProtection="1">
      <alignment horizontal="center" vertical="center" wrapText="1"/>
      <protection locked="0"/>
    </xf>
    <xf numFmtId="0" fontId="17" fillId="0" borderId="37" xfId="0" applyFont="1" applyBorder="1" applyAlignment="1" applyProtection="1">
      <alignment horizontal="center" vertical="center" wrapText="1"/>
      <protection locked="0"/>
    </xf>
    <xf numFmtId="0" fontId="18" fillId="0" borderId="35" xfId="0" applyFont="1" applyBorder="1" applyAlignment="1" applyProtection="1">
      <alignment horizontal="center" vertical="center" wrapText="1"/>
      <protection locked="0"/>
    </xf>
    <xf numFmtId="0" fontId="18" fillId="0" borderId="36" xfId="0" applyFont="1" applyBorder="1" applyAlignment="1" applyProtection="1">
      <alignment horizontal="center" vertical="center" wrapText="1"/>
      <protection locked="0"/>
    </xf>
    <xf numFmtId="0" fontId="18" fillId="0" borderId="37" xfId="0" applyFont="1" applyBorder="1" applyAlignment="1" applyProtection="1">
      <alignment horizontal="center" vertical="center" wrapText="1"/>
      <protection locked="0"/>
    </xf>
    <xf numFmtId="0" fontId="21" fillId="0" borderId="38" xfId="0" applyFont="1" applyBorder="1" applyAlignment="1" applyProtection="1">
      <alignment horizontal="center" vertical="center" wrapText="1"/>
      <protection locked="0"/>
    </xf>
    <xf numFmtId="49" fontId="18" fillId="0" borderId="32" xfId="0" applyNumberFormat="1" applyFont="1" applyBorder="1" applyAlignment="1" applyProtection="1">
      <alignment horizontal="center" vertical="center" wrapText="1"/>
      <protection locked="0"/>
    </xf>
    <xf numFmtId="49" fontId="18" fillId="0" borderId="33" xfId="0" applyNumberFormat="1" applyFont="1" applyBorder="1" applyAlignment="1" applyProtection="1">
      <alignment horizontal="center" vertical="center" wrapText="1"/>
      <protection locked="0"/>
    </xf>
    <xf numFmtId="49" fontId="18" fillId="0" borderId="36" xfId="0" applyNumberFormat="1" applyFont="1" applyBorder="1" applyAlignment="1" applyProtection="1">
      <alignment horizontal="center" vertical="center" wrapText="1"/>
      <protection locked="0"/>
    </xf>
    <xf numFmtId="49" fontId="21" fillId="0" borderId="37" xfId="0" applyNumberFormat="1" applyFont="1" applyBorder="1" applyAlignment="1" applyProtection="1">
      <alignment horizontal="center" vertical="center" wrapText="1"/>
      <protection locked="0"/>
    </xf>
    <xf numFmtId="0" fontId="22" fillId="0" borderId="39" xfId="0" applyFont="1" applyBorder="1" applyAlignment="1" applyProtection="1">
      <alignment horizontal="center" vertical="center" wrapText="1"/>
      <protection locked="0"/>
    </xf>
    <xf numFmtId="0" fontId="22" fillId="0" borderId="9" xfId="0" applyFont="1" applyBorder="1" applyAlignment="1" applyProtection="1">
      <alignment horizontal="center" vertical="center" wrapText="1"/>
      <protection locked="0"/>
    </xf>
    <xf numFmtId="0" fontId="22" fillId="0" borderId="40" xfId="0" applyFont="1" applyBorder="1" applyAlignment="1" applyProtection="1">
      <alignment horizontal="center" vertical="center" wrapText="1"/>
      <protection locked="0"/>
    </xf>
    <xf numFmtId="0" fontId="18" fillId="0" borderId="14" xfId="0" applyFont="1" applyBorder="1" applyAlignment="1" applyProtection="1">
      <alignment horizontal="center" vertical="center" wrapText="1"/>
      <protection locked="0"/>
    </xf>
    <xf numFmtId="0" fontId="18" fillId="0" borderId="15" xfId="0" applyFont="1" applyBorder="1" applyAlignment="1" applyProtection="1">
      <alignment horizontal="center" vertical="center" wrapText="1"/>
      <protection locked="0"/>
    </xf>
    <xf numFmtId="0" fontId="18" fillId="0" borderId="16" xfId="0" applyFont="1" applyBorder="1" applyAlignment="1" applyProtection="1">
      <alignment horizontal="center" vertical="center" wrapText="1"/>
      <protection locked="0"/>
    </xf>
    <xf numFmtId="0" fontId="18" fillId="0" borderId="41" xfId="0" applyFont="1" applyBorder="1" applyAlignment="1" applyProtection="1">
      <alignment horizontal="center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0" fontId="18" fillId="0" borderId="42" xfId="0" applyFont="1" applyBorder="1" applyAlignment="1" applyProtection="1">
      <alignment horizontal="center" vertical="center" wrapText="1"/>
      <protection locked="0"/>
    </xf>
    <xf numFmtId="0" fontId="22" fillId="0" borderId="14" xfId="0" applyFont="1" applyBorder="1" applyAlignment="1" applyProtection="1">
      <alignment horizontal="center" vertical="center" wrapText="1"/>
      <protection locked="0"/>
    </xf>
    <xf numFmtId="0" fontId="22" fillId="0" borderId="15" xfId="0" applyFont="1" applyBorder="1" applyAlignment="1" applyProtection="1">
      <alignment horizontal="center"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29" xfId="0" applyFont="1" applyBorder="1" applyAlignment="1" applyProtection="1">
      <alignment horizontal="center" vertical="center" wrapText="1"/>
      <protection locked="0"/>
    </xf>
    <xf numFmtId="0" fontId="22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22" fillId="0" borderId="35" xfId="0" applyFont="1" applyBorder="1" applyAlignment="1" applyProtection="1">
      <alignment horizontal="center" vertical="center" wrapText="1"/>
      <protection locked="0"/>
    </xf>
    <xf numFmtId="0" fontId="22" fillId="0" borderId="36" xfId="0" applyFont="1" applyBorder="1" applyAlignment="1" applyProtection="1">
      <alignment horizontal="center" vertical="center" wrapText="1"/>
      <protection locked="0"/>
    </xf>
    <xf numFmtId="0" fontId="22" fillId="0" borderId="36" xfId="0" applyFont="1" applyBorder="1" applyAlignment="1" applyProtection="1">
      <alignment horizontal="left" vertical="center" wrapText="1"/>
      <protection locked="0"/>
    </xf>
    <xf numFmtId="176" fontId="22" fillId="0" borderId="44" xfId="0" applyNumberFormat="1" applyFont="1" applyBorder="1" applyAlignment="1" applyProtection="1">
      <alignment vertical="center" wrapText="1"/>
      <protection locked="0"/>
    </xf>
    <xf numFmtId="176" fontId="22" fillId="0" borderId="35" xfId="0" applyNumberFormat="1" applyFont="1" applyBorder="1" applyAlignment="1" applyProtection="1">
      <alignment horizontal="center" vertical="center" wrapText="1"/>
      <protection locked="0"/>
    </xf>
    <xf numFmtId="176" fontId="22" fillId="0" borderId="36" xfId="0" applyNumberFormat="1" applyFont="1" applyBorder="1" applyAlignment="1" applyProtection="1">
      <alignment horizontal="center" vertical="center" wrapText="1"/>
      <protection locked="0"/>
    </xf>
    <xf numFmtId="176" fontId="22" fillId="0" borderId="37" xfId="0" applyNumberFormat="1" applyFont="1" applyBorder="1" applyAlignment="1" applyProtection="1">
      <alignment horizontal="center" vertical="center" wrapText="1"/>
      <protection locked="0"/>
    </xf>
    <xf numFmtId="176" fontId="22" fillId="0" borderId="45" xfId="0" applyNumberFormat="1" applyFont="1" applyBorder="1" applyAlignment="1" applyProtection="1">
      <alignment horizontal="center" vertical="center" wrapText="1"/>
      <protection locked="0"/>
    </xf>
    <xf numFmtId="176" fontId="22" fillId="0" borderId="44" xfId="0" applyNumberFormat="1" applyFont="1" applyBorder="1" applyAlignment="1" applyProtection="1">
      <alignment horizontal="center" vertical="center" wrapText="1"/>
      <protection locked="0"/>
    </xf>
    <xf numFmtId="176" fontId="21" fillId="0" borderId="46" xfId="0" applyNumberFormat="1" applyFont="1" applyBorder="1" applyAlignment="1" applyProtection="1">
      <alignment horizontal="center" vertical="center" wrapText="1"/>
      <protection locked="0"/>
    </xf>
    <xf numFmtId="176" fontId="21" fillId="0" borderId="37" xfId="0" applyNumberFormat="1" applyFont="1" applyBorder="1" applyAlignment="1" applyProtection="1">
      <alignment horizontal="center" vertical="center" wrapText="1"/>
      <protection locked="0"/>
    </xf>
    <xf numFmtId="177" fontId="24" fillId="0" borderId="0" xfId="0" applyNumberFormat="1" applyFont="1" applyProtection="1">
      <protection locked="0"/>
    </xf>
    <xf numFmtId="43" fontId="24" fillId="0" borderId="0" xfId="0" applyNumberFormat="1" applyFont="1" applyAlignment="1" applyProtection="1">
      <alignment horizontal="center" vertical="center"/>
      <protection locked="0"/>
    </xf>
    <xf numFmtId="43" fontId="24" fillId="0" borderId="0" xfId="0" applyNumberFormat="1" applyFont="1" applyProtection="1">
      <protection locked="0"/>
    </xf>
    <xf numFmtId="0" fontId="23" fillId="0" borderId="0" xfId="0" applyFont="1" applyBorder="1" applyAlignment="1" applyProtection="1">
      <alignment horizontal="center" vertical="center"/>
      <protection locked="0"/>
    </xf>
    <xf numFmtId="169" fontId="23" fillId="0" borderId="0" xfId="0" applyNumberFormat="1" applyFont="1" applyBorder="1" applyAlignment="1" applyProtection="1">
      <alignment horizontal="center" vertical="center" wrapText="1"/>
      <protection hidden="1"/>
    </xf>
    <xf numFmtId="176" fontId="23" fillId="0" borderId="0" xfId="0" applyNumberFormat="1" applyFont="1" applyBorder="1" applyAlignment="1" applyProtection="1">
      <alignment horizontal="center" vertical="center"/>
      <protection locked="0"/>
    </xf>
    <xf numFmtId="170" fontId="23" fillId="0" borderId="0" xfId="0" applyNumberFormat="1" applyFont="1" applyBorder="1" applyAlignment="1" applyProtection="1">
      <alignment horizontal="center" vertical="center"/>
      <protection locked="0"/>
    </xf>
    <xf numFmtId="0" fontId="23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1" applyFont="1" applyAlignment="1">
      <alignment horizontal="right" vertical="center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 2 10 10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topLeftCell="A40" workbookViewId="0">
      <selection activeCell="N60" sqref="N60"/>
    </sheetView>
  </sheetViews>
  <sheetFormatPr defaultColWidth="9" defaultRowHeight="15" x14ac:dyDescent="0.25"/>
  <cols>
    <col min="1" max="1" width="4.5703125" style="1" customWidth="1"/>
    <col min="2" max="2" width="17.28515625" style="1" customWidth="1"/>
    <col min="3" max="3" width="39.85546875" style="1" customWidth="1"/>
    <col min="4" max="4" width="20" style="1" customWidth="1"/>
    <col min="5" max="5" width="5.28515625" style="1" customWidth="1"/>
    <col min="6" max="6" width="5.7109375" style="1" customWidth="1"/>
    <col min="7" max="7" width="7.140625" style="1" customWidth="1"/>
    <col min="8" max="8" width="6.28515625" style="1" customWidth="1"/>
    <col min="9" max="9" width="11.5703125" style="1" customWidth="1"/>
    <col min="10" max="10" width="7" style="1" customWidth="1"/>
    <col min="11" max="12" width="11.42578125" style="1" customWidth="1"/>
    <col min="13" max="13" width="12.140625" style="1" customWidth="1"/>
    <col min="14" max="14" width="14.5703125" style="1" customWidth="1"/>
    <col min="15" max="15" width="14.28515625" style="1" customWidth="1"/>
    <col min="16" max="16" width="1.140625" style="1" customWidth="1"/>
  </cols>
  <sheetData>
    <row r="1" spans="1:16" ht="18.95" customHeight="1" x14ac:dyDescent="0.25">
      <c r="B1" s="2" t="s">
        <v>0</v>
      </c>
    </row>
    <row r="2" spans="1:16" ht="11.1" customHeight="1" x14ac:dyDescent="0.25"/>
    <row r="3" spans="1:16" s="1" customFormat="1" ht="50.1" customHeight="1" x14ac:dyDescent="0.55000000000000004">
      <c r="A3" s="84" t="s">
        <v>1</v>
      </c>
      <c r="B3" s="84"/>
      <c r="C3" s="71" t="s">
        <v>2</v>
      </c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3" t="s">
        <v>3</v>
      </c>
    </row>
    <row r="4" spans="1:16" ht="12.95" customHeight="1" x14ac:dyDescent="0.25">
      <c r="A4" s="85" t="s">
        <v>4</v>
      </c>
      <c r="B4" s="85"/>
      <c r="C4" s="4" t="s">
        <v>5</v>
      </c>
    </row>
    <row r="5" spans="1:16" ht="12.95" customHeight="1" x14ac:dyDescent="0.25">
      <c r="B5" s="5" t="s">
        <v>6</v>
      </c>
      <c r="C5" s="86" t="s">
        <v>7</v>
      </c>
      <c r="D5" s="86"/>
    </row>
    <row r="6" spans="1:16" ht="12.95" customHeight="1" x14ac:dyDescent="0.25">
      <c r="B6" s="5" t="s">
        <v>8</v>
      </c>
      <c r="C6" s="86" t="s">
        <v>9</v>
      </c>
      <c r="D6" s="86"/>
    </row>
    <row r="7" spans="1:16" ht="12.95" customHeight="1" x14ac:dyDescent="0.25"/>
    <row r="8" spans="1:16" ht="12.95" customHeight="1" x14ac:dyDescent="0.25">
      <c r="B8" s="5" t="s">
        <v>10</v>
      </c>
      <c r="C8" s="6" t="s">
        <v>11</v>
      </c>
      <c r="D8" s="5" t="s">
        <v>12</v>
      </c>
      <c r="F8" s="5" t="s">
        <v>13</v>
      </c>
      <c r="G8" s="7" t="s">
        <v>14</v>
      </c>
      <c r="H8" s="5"/>
      <c r="K8" s="5" t="s">
        <v>15</v>
      </c>
      <c r="L8" s="5"/>
      <c r="M8" s="83" t="s">
        <v>16</v>
      </c>
      <c r="N8" s="83"/>
      <c r="O8" s="83"/>
    </row>
    <row r="9" spans="1:16" ht="12.95" customHeight="1" x14ac:dyDescent="0.25">
      <c r="B9" s="5" t="s">
        <v>17</v>
      </c>
      <c r="C9" s="6" t="s">
        <v>18</v>
      </c>
      <c r="D9" s="5"/>
      <c r="F9" s="5" t="s">
        <v>19</v>
      </c>
      <c r="G9" s="8" t="s">
        <v>20</v>
      </c>
      <c r="H9" s="5"/>
      <c r="K9" s="5" t="s">
        <v>21</v>
      </c>
      <c r="L9" s="5"/>
      <c r="M9" s="9">
        <v>3</v>
      </c>
      <c r="N9" s="5"/>
    </row>
    <row r="10" spans="1:16" ht="12.95" customHeight="1" x14ac:dyDescent="0.25">
      <c r="B10" s="5"/>
      <c r="C10" s="6"/>
      <c r="D10" s="5"/>
      <c r="K10" s="5" t="s">
        <v>22</v>
      </c>
      <c r="L10" s="5"/>
      <c r="M10" s="10">
        <v>0.4</v>
      </c>
      <c r="N10" s="5" t="s">
        <v>23</v>
      </c>
    </row>
    <row r="11" spans="1:16" ht="11.1" customHeight="1" x14ac:dyDescent="0.25"/>
    <row r="12" spans="1:16" ht="12.95" customHeight="1" x14ac:dyDescent="0.25">
      <c r="A12" s="68" t="s">
        <v>24</v>
      </c>
      <c r="B12" s="68" t="s">
        <v>25</v>
      </c>
      <c r="C12" s="76" t="s">
        <v>26</v>
      </c>
      <c r="D12" s="68" t="s">
        <v>27</v>
      </c>
      <c r="E12" s="82" t="s">
        <v>28</v>
      </c>
      <c r="F12" s="82"/>
      <c r="G12" s="82"/>
      <c r="H12" s="82"/>
      <c r="I12" s="82"/>
      <c r="J12" s="82" t="s">
        <v>29</v>
      </c>
      <c r="K12" s="82"/>
      <c r="L12" s="82" t="s">
        <v>30</v>
      </c>
      <c r="M12" s="82"/>
      <c r="N12" s="68" t="s">
        <v>31</v>
      </c>
      <c r="O12" s="68" t="s">
        <v>32</v>
      </c>
    </row>
    <row r="13" spans="1:16" ht="26.1" customHeight="1" x14ac:dyDescent="0.25">
      <c r="A13" s="69"/>
      <c r="B13" s="69"/>
      <c r="C13" s="77"/>
      <c r="D13" s="69"/>
      <c r="E13" s="11" t="s">
        <v>33</v>
      </c>
      <c r="F13" s="11" t="s">
        <v>34</v>
      </c>
      <c r="G13" s="11" t="s">
        <v>35</v>
      </c>
      <c r="H13" s="11" t="s">
        <v>36</v>
      </c>
      <c r="I13" s="11" t="s">
        <v>37</v>
      </c>
      <c r="J13" s="11" t="s">
        <v>38</v>
      </c>
      <c r="K13" s="11" t="s">
        <v>39</v>
      </c>
      <c r="L13" s="11" t="s">
        <v>40</v>
      </c>
      <c r="M13" s="11" t="s">
        <v>41</v>
      </c>
      <c r="N13" s="69"/>
      <c r="O13" s="69"/>
    </row>
    <row r="14" spans="1:16" ht="12.95" customHeight="1" x14ac:dyDescent="0.25">
      <c r="A14" s="12"/>
      <c r="B14" s="13"/>
      <c r="C14" s="13"/>
      <c r="D14" s="13" t="s">
        <v>42</v>
      </c>
      <c r="E14" s="13" t="s">
        <v>43</v>
      </c>
      <c r="F14" s="13" t="s">
        <v>43</v>
      </c>
      <c r="G14" s="13" t="s">
        <v>44</v>
      </c>
      <c r="H14" s="13" t="s">
        <v>43</v>
      </c>
      <c r="I14" s="13" t="s">
        <v>45</v>
      </c>
      <c r="J14" s="13"/>
      <c r="K14" s="13"/>
      <c r="L14" s="13"/>
      <c r="M14" s="13"/>
      <c r="N14" s="14"/>
      <c r="O14" s="13"/>
    </row>
    <row r="15" spans="1:16" ht="12.95" customHeight="1" x14ac:dyDescent="0.25">
      <c r="A15" s="12"/>
      <c r="B15" s="13"/>
      <c r="C15" s="15" t="s">
        <v>46</v>
      </c>
      <c r="D15" s="15"/>
      <c r="E15" s="13"/>
      <c r="F15" s="13"/>
      <c r="G15" s="13"/>
      <c r="H15" s="13"/>
      <c r="I15" s="13"/>
      <c r="J15" s="13"/>
      <c r="K15" s="13"/>
      <c r="L15" s="13"/>
      <c r="M15" s="13"/>
      <c r="N15" s="14"/>
      <c r="O15" s="13"/>
    </row>
    <row r="16" spans="1:16" ht="12.95" customHeight="1" x14ac:dyDescent="0.25">
      <c r="A16" s="68" t="s">
        <v>24</v>
      </c>
      <c r="B16" s="68" t="s">
        <v>25</v>
      </c>
      <c r="C16" s="76" t="s">
        <v>26</v>
      </c>
      <c r="D16" s="68" t="s">
        <v>27</v>
      </c>
      <c r="E16" s="82" t="s">
        <v>28</v>
      </c>
      <c r="F16" s="82"/>
      <c r="G16" s="82"/>
      <c r="H16" s="82"/>
      <c r="I16" s="82"/>
      <c r="J16" s="82" t="s">
        <v>29</v>
      </c>
      <c r="K16" s="82"/>
      <c r="L16" s="82" t="s">
        <v>30</v>
      </c>
      <c r="M16" s="82"/>
      <c r="N16" s="68" t="s">
        <v>31</v>
      </c>
      <c r="O16" s="68" t="s">
        <v>32</v>
      </c>
    </row>
    <row r="17" spans="1:16" ht="38.1" customHeight="1" x14ac:dyDescent="0.25">
      <c r="A17" s="69"/>
      <c r="B17" s="69"/>
      <c r="C17" s="77"/>
      <c r="D17" s="69"/>
      <c r="E17" s="16" t="s">
        <v>47</v>
      </c>
      <c r="F17" s="16" t="s">
        <v>34</v>
      </c>
      <c r="G17" s="17"/>
      <c r="H17" s="16"/>
      <c r="I17" s="16" t="s">
        <v>37</v>
      </c>
      <c r="J17" s="11" t="s">
        <v>38</v>
      </c>
      <c r="K17" s="11" t="s">
        <v>39</v>
      </c>
      <c r="L17" s="11" t="s">
        <v>48</v>
      </c>
      <c r="M17" s="11" t="s">
        <v>49</v>
      </c>
      <c r="N17" s="69"/>
      <c r="O17" s="69"/>
    </row>
    <row r="18" spans="1:16" ht="12.95" customHeight="1" x14ac:dyDescent="0.25">
      <c r="A18" s="12"/>
      <c r="B18" s="13"/>
      <c r="C18" s="13"/>
      <c r="D18" s="13" t="s">
        <v>42</v>
      </c>
      <c r="E18" s="13" t="s">
        <v>50</v>
      </c>
      <c r="F18" s="13" t="s">
        <v>50</v>
      </c>
      <c r="G18" s="13"/>
      <c r="H18" s="13"/>
      <c r="I18" s="13" t="s">
        <v>51</v>
      </c>
      <c r="J18" s="13"/>
      <c r="K18" s="13"/>
      <c r="L18" s="13"/>
      <c r="M18" s="13"/>
      <c r="N18" s="14"/>
      <c r="O18" s="13"/>
    </row>
    <row r="19" spans="1:16" ht="12.95" customHeight="1" x14ac:dyDescent="0.25">
      <c r="A19" s="12"/>
      <c r="B19" s="13"/>
      <c r="C19" s="15" t="s">
        <v>52</v>
      </c>
      <c r="D19" s="15"/>
      <c r="E19" s="13"/>
      <c r="F19" s="13"/>
      <c r="G19" s="13"/>
      <c r="H19" s="13"/>
      <c r="I19" s="13"/>
      <c r="J19" s="13"/>
      <c r="K19" s="13"/>
      <c r="L19" s="13"/>
      <c r="M19" s="13"/>
      <c r="N19" s="14"/>
      <c r="O19" s="13"/>
    </row>
    <row r="20" spans="1:16" ht="50.1" customHeight="1" x14ac:dyDescent="0.55000000000000004">
      <c r="A20" s="18">
        <v>1</v>
      </c>
      <c r="B20" s="19" t="s">
        <v>53</v>
      </c>
      <c r="C20" s="6" t="s">
        <v>54</v>
      </c>
      <c r="D20" s="6"/>
      <c r="E20" s="20">
        <v>1.022</v>
      </c>
      <c r="F20" s="13"/>
      <c r="G20" s="13"/>
      <c r="H20" s="13"/>
      <c r="I20" s="13"/>
      <c r="J20" s="12" t="s">
        <v>55</v>
      </c>
      <c r="K20" s="21">
        <v>0.1</v>
      </c>
      <c r="L20" s="18">
        <v>299</v>
      </c>
      <c r="M20" s="13"/>
      <c r="N20" s="22"/>
      <c r="O20" s="23">
        <v>30.5578</v>
      </c>
      <c r="P20" s="3" t="s">
        <v>3</v>
      </c>
    </row>
    <row r="21" spans="1:16" ht="50.1" customHeight="1" x14ac:dyDescent="0.55000000000000004">
      <c r="A21" s="18">
        <v>3</v>
      </c>
      <c r="B21" s="19" t="s">
        <v>53</v>
      </c>
      <c r="C21" s="6" t="s">
        <v>56</v>
      </c>
      <c r="D21" s="6"/>
      <c r="E21" s="20">
        <v>1.022</v>
      </c>
      <c r="F21" s="13"/>
      <c r="G21" s="13"/>
      <c r="H21" s="13"/>
      <c r="I21" s="13"/>
      <c r="J21" s="12" t="s">
        <v>55</v>
      </c>
      <c r="K21" s="21">
        <v>0.1</v>
      </c>
      <c r="L21" s="24">
        <v>73.44</v>
      </c>
      <c r="M21" s="13"/>
      <c r="N21" s="22"/>
      <c r="O21" s="23">
        <v>7.5055699999999996</v>
      </c>
      <c r="P21" s="3" t="s">
        <v>3</v>
      </c>
    </row>
    <row r="22" spans="1:16" ht="50.1" customHeight="1" x14ac:dyDescent="0.55000000000000004">
      <c r="A22" s="18">
        <v>5</v>
      </c>
      <c r="B22" s="19" t="s">
        <v>53</v>
      </c>
      <c r="C22" s="6" t="s">
        <v>54</v>
      </c>
      <c r="D22" s="6"/>
      <c r="E22" s="20">
        <v>1.022</v>
      </c>
      <c r="F22" s="13"/>
      <c r="G22" s="13"/>
      <c r="H22" s="13"/>
      <c r="I22" s="13"/>
      <c r="J22" s="12" t="s">
        <v>55</v>
      </c>
      <c r="K22" s="21">
        <v>0.1</v>
      </c>
      <c r="L22" s="18">
        <v>299</v>
      </c>
      <c r="M22" s="13"/>
      <c r="N22" s="22"/>
      <c r="O22" s="23">
        <v>30.5578</v>
      </c>
      <c r="P22" s="3" t="s">
        <v>3</v>
      </c>
    </row>
    <row r="23" spans="1:16" ht="50.1" customHeight="1" x14ac:dyDescent="0.55000000000000004">
      <c r="A23" s="18">
        <v>7</v>
      </c>
      <c r="B23" s="19" t="s">
        <v>53</v>
      </c>
      <c r="C23" s="6" t="s">
        <v>56</v>
      </c>
      <c r="D23" s="6"/>
      <c r="E23" s="20">
        <v>1.022</v>
      </c>
      <c r="F23" s="13"/>
      <c r="G23" s="13"/>
      <c r="H23" s="13"/>
      <c r="I23" s="13"/>
      <c r="J23" s="12" t="s">
        <v>55</v>
      </c>
      <c r="K23" s="21">
        <v>0.1</v>
      </c>
      <c r="L23" s="24">
        <v>73.44</v>
      </c>
      <c r="M23" s="13"/>
      <c r="N23" s="22"/>
      <c r="O23" s="23">
        <v>7.5055699999999996</v>
      </c>
      <c r="P23" s="3" t="s">
        <v>3</v>
      </c>
    </row>
    <row r="24" spans="1:16" ht="12.95" customHeight="1" x14ac:dyDescent="0.25">
      <c r="A24" s="12"/>
      <c r="B24" s="13"/>
      <c r="C24" s="25" t="s">
        <v>57</v>
      </c>
      <c r="D24" s="13"/>
      <c r="E24" s="13"/>
      <c r="F24" s="13"/>
      <c r="G24" s="13"/>
      <c r="H24" s="13"/>
      <c r="I24" s="13"/>
      <c r="J24" s="13" t="s">
        <v>12</v>
      </c>
      <c r="K24" s="26"/>
      <c r="L24" s="13"/>
      <c r="M24" s="27"/>
      <c r="N24" s="13"/>
      <c r="O24" s="28">
        <v>76.13</v>
      </c>
    </row>
    <row r="25" spans="1:16" ht="12.95" customHeight="1" x14ac:dyDescent="0.25">
      <c r="C25" s="5" t="s">
        <v>58</v>
      </c>
      <c r="J25" s="5" t="s">
        <v>59</v>
      </c>
      <c r="K25" s="29">
        <v>1</v>
      </c>
      <c r="L25" s="5"/>
      <c r="M25" s="30" t="s">
        <v>59</v>
      </c>
      <c r="N25" s="5"/>
      <c r="O25" s="31"/>
    </row>
    <row r="26" spans="1:16" ht="12.95" customHeight="1" x14ac:dyDescent="0.25">
      <c r="C26" s="32" t="s">
        <v>60</v>
      </c>
      <c r="L26" s="5"/>
      <c r="M26" s="12"/>
      <c r="N26" s="5"/>
      <c r="O26" s="23">
        <v>76.126739999999998</v>
      </c>
    </row>
    <row r="27" spans="1:16" ht="12.95" customHeight="1" x14ac:dyDescent="0.25">
      <c r="C27" s="5" t="s">
        <v>61</v>
      </c>
      <c r="L27" s="5"/>
      <c r="M27" s="12"/>
      <c r="N27" s="5"/>
      <c r="O27" s="23">
        <v>17.02956</v>
      </c>
    </row>
    <row r="28" spans="1:16" ht="12.95" customHeight="1" x14ac:dyDescent="0.25">
      <c r="B28" s="5" t="s">
        <v>62</v>
      </c>
      <c r="C28" s="33" t="s">
        <v>63</v>
      </c>
      <c r="L28" s="5"/>
      <c r="M28" s="34">
        <v>1.5</v>
      </c>
      <c r="N28" s="5"/>
      <c r="O28" s="23">
        <v>1.1418999999999999</v>
      </c>
    </row>
    <row r="29" spans="1:16" ht="12.95" customHeight="1" x14ac:dyDescent="0.25">
      <c r="B29" s="5" t="s">
        <v>62</v>
      </c>
      <c r="C29" s="33" t="s">
        <v>64</v>
      </c>
      <c r="L29" s="5"/>
      <c r="M29" s="34">
        <v>1.5</v>
      </c>
      <c r="N29" s="5"/>
      <c r="O29" s="23">
        <v>1.1418999999999999</v>
      </c>
    </row>
    <row r="30" spans="1:16" ht="12.95" customHeight="1" x14ac:dyDescent="0.25">
      <c r="B30" s="5" t="s">
        <v>62</v>
      </c>
      <c r="C30" s="33" t="s">
        <v>65</v>
      </c>
      <c r="L30" s="5"/>
      <c r="M30" s="35">
        <v>3</v>
      </c>
      <c r="N30" s="5"/>
      <c r="O30" s="23">
        <v>2.2837999999999998</v>
      </c>
    </row>
    <row r="31" spans="1:16" ht="12.95" customHeight="1" x14ac:dyDescent="0.25">
      <c r="B31" s="5" t="s">
        <v>62</v>
      </c>
      <c r="C31" s="33" t="s">
        <v>66</v>
      </c>
      <c r="L31" s="5"/>
      <c r="M31" s="36">
        <v>3.73</v>
      </c>
      <c r="N31" s="5"/>
      <c r="O31" s="23">
        <v>2.83954</v>
      </c>
    </row>
    <row r="32" spans="1:16" ht="12.95" customHeight="1" x14ac:dyDescent="0.25">
      <c r="B32" s="5" t="s">
        <v>62</v>
      </c>
      <c r="C32" s="33" t="s">
        <v>67</v>
      </c>
      <c r="L32" s="5"/>
      <c r="M32" s="36">
        <v>2.14</v>
      </c>
      <c r="N32" s="5"/>
      <c r="O32" s="23">
        <v>1.6291</v>
      </c>
    </row>
    <row r="33" spans="1:15" customFormat="1" ht="12.95" customHeight="1" x14ac:dyDescent="0.25">
      <c r="A33" s="1"/>
      <c r="B33" s="5" t="s">
        <v>62</v>
      </c>
      <c r="C33" s="33" t="s">
        <v>68</v>
      </c>
      <c r="D33" s="1"/>
      <c r="E33" s="1"/>
      <c r="F33" s="1"/>
      <c r="G33" s="1"/>
      <c r="H33" s="1"/>
      <c r="I33" s="1"/>
      <c r="J33" s="1"/>
      <c r="K33" s="1"/>
      <c r="L33" s="5"/>
      <c r="M33" s="35">
        <v>7</v>
      </c>
      <c r="N33" s="5"/>
      <c r="O33" s="23">
        <v>5.7095200000000004</v>
      </c>
    </row>
    <row r="34" spans="1:15" customFormat="1" ht="12.95" customHeight="1" x14ac:dyDescent="0.25">
      <c r="A34" s="1"/>
      <c r="B34" s="5" t="s">
        <v>62</v>
      </c>
      <c r="C34" s="33" t="s">
        <v>69</v>
      </c>
      <c r="D34" s="1"/>
      <c r="E34" s="1"/>
      <c r="F34" s="1"/>
      <c r="G34" s="1"/>
      <c r="H34" s="1"/>
      <c r="I34" s="1"/>
      <c r="J34" s="1"/>
      <c r="K34" s="1"/>
      <c r="L34" s="5"/>
      <c r="M34" s="35">
        <v>3</v>
      </c>
      <c r="N34" s="5"/>
      <c r="O34" s="23">
        <v>2.2837999999999998</v>
      </c>
    </row>
    <row r="35" spans="1:15" customFormat="1" ht="12.95" customHeight="1" x14ac:dyDescent="0.25">
      <c r="A35" s="1"/>
      <c r="B35" s="1"/>
      <c r="C35" s="4" t="s">
        <v>70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5"/>
      <c r="O35" s="37">
        <v>93.156300000000002</v>
      </c>
    </row>
    <row r="36" spans="1:15" customFormat="1" ht="12.95" customHeight="1" x14ac:dyDescent="0.25">
      <c r="A36" s="1"/>
      <c r="B36" s="1"/>
      <c r="C36" s="5" t="s">
        <v>71</v>
      </c>
      <c r="D36" s="1"/>
      <c r="E36" s="1"/>
      <c r="F36" s="1"/>
      <c r="G36" s="1"/>
      <c r="H36" s="1"/>
      <c r="I36" s="1"/>
      <c r="J36" s="1"/>
      <c r="K36" s="1"/>
      <c r="L36" s="5"/>
      <c r="M36" s="27" t="s">
        <v>59</v>
      </c>
      <c r="N36" s="5"/>
      <c r="O36" s="1"/>
    </row>
    <row r="37" spans="1:15" customFormat="1" ht="12.95" customHeight="1" x14ac:dyDescent="0.25">
      <c r="A37" s="1"/>
      <c r="B37" s="1"/>
      <c r="C37" s="5" t="s">
        <v>72</v>
      </c>
      <c r="D37" s="1"/>
      <c r="E37" s="1"/>
      <c r="F37" s="1"/>
      <c r="G37" s="1"/>
      <c r="H37" s="1"/>
      <c r="I37" s="1"/>
      <c r="J37" s="1"/>
      <c r="K37" s="1"/>
      <c r="L37" s="5"/>
      <c r="M37" s="21">
        <v>82.5</v>
      </c>
      <c r="N37" s="5"/>
      <c r="O37" s="23">
        <v>76.853960000000001</v>
      </c>
    </row>
    <row r="38" spans="1:15" customFormat="1" ht="12.95" customHeight="1" x14ac:dyDescent="0.25">
      <c r="A38" s="1"/>
      <c r="B38" s="1"/>
      <c r="C38" s="5" t="s">
        <v>73</v>
      </c>
      <c r="D38" s="1"/>
      <c r="E38" s="1"/>
      <c r="F38" s="1"/>
      <c r="G38" s="1"/>
      <c r="H38" s="1"/>
      <c r="I38" s="1"/>
      <c r="J38" s="1"/>
      <c r="K38" s="1"/>
      <c r="L38" s="5"/>
      <c r="M38" s="34">
        <v>82.5</v>
      </c>
      <c r="N38" s="5"/>
      <c r="O38" s="23">
        <v>76.853960000000001</v>
      </c>
    </row>
    <row r="39" spans="1:15" customFormat="1" ht="12.95" customHeight="1" x14ac:dyDescent="0.25">
      <c r="A39" s="1"/>
      <c r="B39" s="1"/>
      <c r="C39" s="5" t="s">
        <v>74</v>
      </c>
      <c r="D39" s="1"/>
      <c r="E39" s="1"/>
      <c r="F39" s="1"/>
      <c r="G39" s="1"/>
      <c r="H39" s="1"/>
      <c r="I39" s="1"/>
      <c r="J39" s="1"/>
      <c r="K39" s="1"/>
      <c r="L39" s="5"/>
      <c r="M39" s="34">
        <v>0.5</v>
      </c>
      <c r="N39" s="5"/>
      <c r="O39" s="23">
        <v>0.46578000000000003</v>
      </c>
    </row>
    <row r="40" spans="1:15" customFormat="1" ht="12.95" customHeight="1" x14ac:dyDescent="0.25">
      <c r="A40" s="1"/>
      <c r="B40" s="1"/>
      <c r="C40" s="5" t="s">
        <v>75</v>
      </c>
      <c r="D40" s="1"/>
      <c r="E40" s="1"/>
      <c r="F40" s="1"/>
      <c r="G40" s="1"/>
      <c r="H40" s="1"/>
      <c r="I40" s="1"/>
      <c r="J40" s="1"/>
      <c r="K40" s="1"/>
      <c r="L40" s="5"/>
      <c r="M40" s="35">
        <v>7</v>
      </c>
      <c r="N40" s="5"/>
      <c r="O40" s="23">
        <v>6.52095</v>
      </c>
    </row>
    <row r="41" spans="1:15" customFormat="1" ht="12.95" customHeight="1" x14ac:dyDescent="0.25">
      <c r="A41" s="1"/>
      <c r="B41" s="1"/>
      <c r="C41" s="5" t="s">
        <v>76</v>
      </c>
      <c r="D41" s="1"/>
      <c r="E41" s="1"/>
      <c r="F41" s="1"/>
      <c r="G41" s="1"/>
      <c r="H41" s="1"/>
      <c r="I41" s="1"/>
      <c r="J41" s="1"/>
      <c r="K41" s="1"/>
      <c r="L41" s="5"/>
      <c r="M41" s="35">
        <v>10</v>
      </c>
      <c r="N41" s="5"/>
      <c r="O41" s="23">
        <v>9.3156099999999995</v>
      </c>
    </row>
    <row r="42" spans="1:15" customFormat="1" ht="12.9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5"/>
      <c r="M42" s="38">
        <v>100</v>
      </c>
      <c r="N42" s="5"/>
      <c r="O42" s="1"/>
    </row>
    <row r="43" spans="1:15" customFormat="1" ht="12.95" customHeight="1" x14ac:dyDescent="0.25">
      <c r="A43" s="68" t="s">
        <v>24</v>
      </c>
      <c r="B43" s="68" t="s">
        <v>77</v>
      </c>
      <c r="C43" s="76" t="s">
        <v>26</v>
      </c>
      <c r="D43" s="68" t="s">
        <v>27</v>
      </c>
      <c r="E43" s="82" t="s">
        <v>28</v>
      </c>
      <c r="F43" s="82"/>
      <c r="G43" s="82"/>
      <c r="H43" s="82"/>
      <c r="I43" s="82"/>
      <c r="J43" s="82" t="s">
        <v>29</v>
      </c>
      <c r="K43" s="82"/>
      <c r="L43" s="82" t="s">
        <v>30</v>
      </c>
      <c r="M43" s="82"/>
      <c r="N43" s="68" t="s">
        <v>31</v>
      </c>
      <c r="O43" s="68" t="s">
        <v>32</v>
      </c>
    </row>
    <row r="44" spans="1:15" customFormat="1" ht="26.1" customHeight="1" x14ac:dyDescent="0.25">
      <c r="A44" s="69"/>
      <c r="B44" s="69"/>
      <c r="C44" s="77"/>
      <c r="D44" s="69"/>
      <c r="E44" s="6"/>
      <c r="F44" s="6"/>
      <c r="G44" s="11" t="s">
        <v>35</v>
      </c>
      <c r="H44" s="11"/>
      <c r="I44" s="11"/>
      <c r="J44" s="11" t="s">
        <v>38</v>
      </c>
      <c r="K44" s="11" t="s">
        <v>39</v>
      </c>
      <c r="L44" s="11" t="s">
        <v>48</v>
      </c>
      <c r="M44" s="11" t="s">
        <v>49</v>
      </c>
      <c r="N44" s="69"/>
      <c r="O44" s="69"/>
    </row>
    <row r="45" spans="1:15" customFormat="1" ht="12.95" customHeight="1" x14ac:dyDescent="0.25">
      <c r="A45" s="12"/>
      <c r="B45" s="13"/>
      <c r="C45" s="13"/>
      <c r="D45" s="13" t="s">
        <v>42</v>
      </c>
      <c r="E45" s="13"/>
      <c r="F45" s="13"/>
      <c r="G45" s="13" t="s">
        <v>44</v>
      </c>
      <c r="H45" s="13"/>
      <c r="I45" s="13"/>
      <c r="J45" s="13"/>
      <c r="K45" s="13"/>
      <c r="L45" s="13"/>
      <c r="M45" s="13"/>
      <c r="N45" s="14"/>
      <c r="O45" s="13"/>
    </row>
    <row r="46" spans="1:15" customFormat="1" ht="12.95" customHeight="1" x14ac:dyDescent="0.25">
      <c r="A46" s="12"/>
      <c r="B46" s="13"/>
      <c r="C46" s="15" t="s">
        <v>78</v>
      </c>
      <c r="D46" s="15"/>
      <c r="E46" s="13"/>
      <c r="F46" s="13"/>
      <c r="G46" s="13"/>
      <c r="H46" s="13"/>
      <c r="I46" s="13"/>
      <c r="J46" s="13"/>
      <c r="K46" s="13"/>
      <c r="L46" s="13"/>
      <c r="M46" s="13"/>
      <c r="N46" s="14"/>
      <c r="O46" s="13"/>
    </row>
    <row r="47" spans="1:15" customFormat="1" ht="12.95" customHeight="1" x14ac:dyDescent="0.25">
      <c r="A47" s="1"/>
      <c r="B47" s="1"/>
      <c r="C47" s="5" t="s">
        <v>79</v>
      </c>
      <c r="D47" s="39" t="s">
        <v>80</v>
      </c>
      <c r="E47" s="1"/>
      <c r="F47" s="1"/>
      <c r="G47" s="1"/>
      <c r="H47" s="1"/>
      <c r="I47" s="1"/>
      <c r="J47" s="1"/>
      <c r="K47" s="39" t="s">
        <v>81</v>
      </c>
      <c r="L47" s="1"/>
      <c r="M47" s="1"/>
      <c r="N47" s="1"/>
      <c r="O47" s="1"/>
    </row>
    <row r="48" spans="1:15" customFormat="1" ht="12.9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6" ht="12.95" customHeight="1" x14ac:dyDescent="0.25"/>
    <row r="50" spans="1:16" s="1" customFormat="1" ht="12.95" customHeight="1" x14ac:dyDescent="0.25">
      <c r="C50" s="5" t="s">
        <v>82</v>
      </c>
      <c r="D50" s="39" t="s">
        <v>83</v>
      </c>
      <c r="K50" s="39" t="s">
        <v>84</v>
      </c>
    </row>
    <row r="51" spans="1:16" s="1" customFormat="1" ht="12.95" customHeight="1" x14ac:dyDescent="0.25">
      <c r="A51" s="40" t="s">
        <v>85</v>
      </c>
      <c r="L51" s="70" t="s">
        <v>86</v>
      </c>
      <c r="M51" s="70"/>
      <c r="N51" s="70"/>
      <c r="O51" s="70"/>
    </row>
    <row r="52" spans="1:16" ht="50.1" customHeight="1" x14ac:dyDescent="0.55000000000000004">
      <c r="C52" s="71" t="s">
        <v>2</v>
      </c>
      <c r="D52" s="71"/>
      <c r="E52" s="71"/>
      <c r="F52" s="71"/>
      <c r="G52" s="71"/>
      <c r="H52" s="71"/>
      <c r="I52" s="71"/>
      <c r="J52" s="71"/>
      <c r="K52" s="71"/>
      <c r="L52" s="72" t="s">
        <v>87</v>
      </c>
      <c r="M52" s="72"/>
      <c r="N52" s="72"/>
      <c r="O52" s="72"/>
      <c r="P52" s="3" t="s">
        <v>3</v>
      </c>
    </row>
    <row r="53" spans="1:16" ht="12.95" customHeight="1" x14ac:dyDescent="0.25">
      <c r="L53" s="73"/>
      <c r="M53" s="73"/>
      <c r="N53" s="73"/>
      <c r="O53" s="73"/>
    </row>
    <row r="54" spans="1:16" ht="15" customHeight="1" x14ac:dyDescent="0.25">
      <c r="M54" s="74" t="s">
        <v>88</v>
      </c>
      <c r="N54" s="74"/>
      <c r="O54" s="74"/>
    </row>
    <row r="55" spans="1:16" s="1" customFormat="1" ht="26.1" customHeight="1" x14ac:dyDescent="0.25">
      <c r="O55" s="41" t="s">
        <v>89</v>
      </c>
    </row>
    <row r="56" spans="1:16" ht="15" customHeight="1" x14ac:dyDescent="0.25"/>
    <row r="57" spans="1:16" ht="15" customHeight="1" x14ac:dyDescent="0.25">
      <c r="I57" s="75" t="s">
        <v>90</v>
      </c>
      <c r="J57" s="75"/>
      <c r="K57" s="75"/>
      <c r="L57" s="75"/>
      <c r="M57" s="75"/>
      <c r="N57" s="75"/>
      <c r="O57" s="75"/>
    </row>
    <row r="58" spans="1:16" ht="50.1" customHeight="1" x14ac:dyDescent="0.55000000000000004">
      <c r="B58" s="5"/>
      <c r="C58" s="76" t="s">
        <v>91</v>
      </c>
      <c r="D58" s="78" t="s">
        <v>92</v>
      </c>
      <c r="E58" s="78"/>
      <c r="F58" s="78"/>
      <c r="G58" s="78"/>
      <c r="H58" s="79" t="s">
        <v>93</v>
      </c>
      <c r="I58" s="79"/>
      <c r="J58" s="79"/>
      <c r="K58" s="79"/>
      <c r="L58" s="80" t="s">
        <v>94</v>
      </c>
      <c r="M58" s="80"/>
      <c r="N58" s="80"/>
      <c r="P58" s="3" t="s">
        <v>3</v>
      </c>
    </row>
    <row r="59" spans="1:16" ht="26.1" customHeight="1" x14ac:dyDescent="0.25">
      <c r="B59" s="5"/>
      <c r="C59" s="77"/>
      <c r="D59" s="42" t="s">
        <v>95</v>
      </c>
      <c r="E59" s="81" t="s">
        <v>96</v>
      </c>
      <c r="F59" s="81"/>
      <c r="G59" s="43" t="s">
        <v>97</v>
      </c>
      <c r="H59" s="42" t="s">
        <v>98</v>
      </c>
      <c r="I59" s="44" t="s">
        <v>95</v>
      </c>
      <c r="J59" s="27" t="s">
        <v>99</v>
      </c>
      <c r="K59" s="44" t="s">
        <v>100</v>
      </c>
      <c r="L59" s="42" t="s">
        <v>95</v>
      </c>
      <c r="M59" s="27" t="s">
        <v>99</v>
      </c>
      <c r="N59" s="27" t="s">
        <v>100</v>
      </c>
    </row>
    <row r="60" spans="1:16" ht="12.95" customHeight="1" x14ac:dyDescent="0.25">
      <c r="B60" s="5"/>
      <c r="C60" s="45" t="s">
        <v>101</v>
      </c>
      <c r="D60" s="46">
        <v>93.156300000000002</v>
      </c>
      <c r="E60" s="67"/>
      <c r="F60" s="67"/>
      <c r="G60" s="47"/>
      <c r="H60" s="48"/>
      <c r="I60" s="49">
        <v>498.03210999999999</v>
      </c>
      <c r="J60" s="50"/>
      <c r="K60" s="49">
        <v>597.63854000000003</v>
      </c>
      <c r="L60" s="51">
        <v>547.19278999999995</v>
      </c>
      <c r="M60" s="50"/>
      <c r="N60" s="52">
        <v>656.63135</v>
      </c>
    </row>
    <row r="61" spans="1:16" ht="12.95" customHeight="1" x14ac:dyDescent="0.25">
      <c r="B61" s="5"/>
      <c r="C61" s="53" t="s">
        <v>102</v>
      </c>
      <c r="D61" s="54">
        <v>6.52095</v>
      </c>
      <c r="E61" s="65">
        <v>1</v>
      </c>
      <c r="F61" s="65"/>
      <c r="G61" s="55">
        <v>1</v>
      </c>
      <c r="H61" s="56">
        <v>3.99</v>
      </c>
      <c r="I61" s="54">
        <v>26.01859</v>
      </c>
      <c r="J61" s="57">
        <v>20</v>
      </c>
      <c r="K61" s="54">
        <v>31.22231</v>
      </c>
      <c r="L61" s="54">
        <v>27.293500000000002</v>
      </c>
      <c r="M61" s="57">
        <v>20</v>
      </c>
      <c r="N61" s="58">
        <v>32.752200000000002</v>
      </c>
    </row>
    <row r="62" spans="1:16" ht="12.95" customHeight="1" x14ac:dyDescent="0.25">
      <c r="B62" s="5"/>
      <c r="C62" s="53" t="s">
        <v>103</v>
      </c>
      <c r="D62" s="54">
        <v>76.853960000000001</v>
      </c>
      <c r="E62" s="65">
        <v>1</v>
      </c>
      <c r="F62" s="65"/>
      <c r="G62" s="47"/>
      <c r="H62" s="56">
        <v>4.99</v>
      </c>
      <c r="I62" s="54">
        <v>383.50126</v>
      </c>
      <c r="J62" s="57">
        <v>20</v>
      </c>
      <c r="K62" s="54">
        <v>460.20150999999998</v>
      </c>
      <c r="L62" s="54">
        <v>422.40746000000001</v>
      </c>
      <c r="M62" s="57">
        <v>20</v>
      </c>
      <c r="N62" s="58">
        <v>506.88895000000002</v>
      </c>
    </row>
    <row r="63" spans="1:16" ht="12.95" customHeight="1" x14ac:dyDescent="0.25">
      <c r="B63" s="5"/>
      <c r="C63" s="53" t="s">
        <v>104</v>
      </c>
      <c r="D63" s="54">
        <v>0.46578000000000003</v>
      </c>
      <c r="E63" s="65">
        <v>1</v>
      </c>
      <c r="F63" s="65"/>
      <c r="G63" s="47"/>
      <c r="H63" s="56">
        <v>15.23</v>
      </c>
      <c r="I63" s="54">
        <v>7.0938299999999996</v>
      </c>
      <c r="J63" s="57">
        <v>20</v>
      </c>
      <c r="K63" s="54">
        <v>8.5126000000000008</v>
      </c>
      <c r="L63" s="54">
        <v>7.8135000000000003</v>
      </c>
      <c r="M63" s="57">
        <v>20</v>
      </c>
      <c r="N63" s="58">
        <v>9.3762000000000008</v>
      </c>
    </row>
    <row r="64" spans="1:16" ht="12.95" customHeight="1" x14ac:dyDescent="0.25">
      <c r="B64" s="5"/>
      <c r="C64" s="53" t="s">
        <v>105</v>
      </c>
      <c r="D64" s="54">
        <v>9.3156099999999995</v>
      </c>
      <c r="E64" s="65">
        <v>1</v>
      </c>
      <c r="F64" s="65"/>
      <c r="G64" s="47"/>
      <c r="H64" s="56">
        <v>8.74</v>
      </c>
      <c r="I64" s="54">
        <v>81.418430000000001</v>
      </c>
      <c r="J64" s="57">
        <v>20</v>
      </c>
      <c r="K64" s="54">
        <v>97.702119999999994</v>
      </c>
      <c r="L64" s="54">
        <v>89.678330000000003</v>
      </c>
      <c r="M64" s="57">
        <v>20</v>
      </c>
      <c r="N64" s="58">
        <v>107.614</v>
      </c>
    </row>
    <row r="65" spans="1:15" customFormat="1" ht="12" customHeight="1" x14ac:dyDescent="0.25">
      <c r="A65" s="1"/>
      <c r="B65" s="1"/>
      <c r="C65" s="50" t="s">
        <v>106</v>
      </c>
      <c r="D65" s="46">
        <v>93.156300000000002</v>
      </c>
      <c r="E65" s="66"/>
      <c r="F65" s="66"/>
      <c r="G65" s="59"/>
      <c r="H65" s="48"/>
      <c r="I65" s="49">
        <v>498.03210999999999</v>
      </c>
      <c r="J65" s="50"/>
      <c r="K65" s="49">
        <v>597.63854000000003</v>
      </c>
      <c r="L65" s="49">
        <v>547.19278999999995</v>
      </c>
      <c r="M65" s="50"/>
      <c r="N65" s="52">
        <v>656.63135</v>
      </c>
      <c r="O65" s="1"/>
    </row>
    <row r="66" spans="1:15" customFormat="1" ht="12.9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customFormat="1" ht="12.95" customHeight="1" x14ac:dyDescent="0.25">
      <c r="A67" s="5" t="s">
        <v>12</v>
      </c>
      <c r="B67" s="5" t="s">
        <v>79</v>
      </c>
      <c r="C67" s="39" t="s">
        <v>80</v>
      </c>
      <c r="D67" s="1"/>
      <c r="E67" s="39" t="s">
        <v>81</v>
      </c>
      <c r="F67" s="60"/>
      <c r="G67" s="60"/>
      <c r="H67" s="61"/>
      <c r="I67" s="1"/>
      <c r="J67" s="1"/>
      <c r="K67" s="1"/>
      <c r="L67" s="1"/>
      <c r="M67" s="1"/>
      <c r="N67" s="1"/>
      <c r="O67" s="1"/>
    </row>
    <row r="68" spans="1:15" customFormat="1" ht="12.9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customFormat="1" ht="1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62" t="s">
        <v>107</v>
      </c>
      <c r="L69" s="1"/>
      <c r="M69" s="1"/>
      <c r="N69" s="1"/>
      <c r="O69" s="1"/>
    </row>
    <row r="70" spans="1:15" customFormat="1" ht="15" customHeight="1" x14ac:dyDescent="0.25">
      <c r="A70" s="5" t="s">
        <v>12</v>
      </c>
      <c r="B70" s="5" t="s">
        <v>82</v>
      </c>
      <c r="C70" s="39" t="s">
        <v>83</v>
      </c>
      <c r="D70" s="1"/>
      <c r="E70" s="39" t="s">
        <v>84</v>
      </c>
      <c r="F70" s="39"/>
      <c r="G70" s="39"/>
      <c r="H70" s="61"/>
      <c r="I70" s="1"/>
      <c r="J70" s="1"/>
      <c r="K70" s="63" t="s">
        <v>108</v>
      </c>
      <c r="L70" s="1"/>
      <c r="M70" s="1"/>
      <c r="N70" s="1"/>
      <c r="O70" s="1"/>
    </row>
    <row r="71" spans="1:15" customFormat="1" ht="1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64" t="s">
        <v>109</v>
      </c>
      <c r="L71" s="64"/>
      <c r="M71" s="64"/>
      <c r="N71" s="64"/>
      <c r="O71" s="64"/>
    </row>
    <row r="72" spans="1:15" customFormat="1" ht="1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64" t="s">
        <v>110</v>
      </c>
      <c r="L72" s="64"/>
      <c r="M72" s="64"/>
      <c r="N72" s="64"/>
      <c r="O72" s="64"/>
    </row>
    <row r="73" spans="1:15" customFormat="1" ht="12.9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</sheetData>
  <mergeCells count="51">
    <mergeCell ref="M8:O8"/>
    <mergeCell ref="A3:B3"/>
    <mergeCell ref="C3:O3"/>
    <mergeCell ref="A4:B4"/>
    <mergeCell ref="C5:D5"/>
    <mergeCell ref="C6:D6"/>
    <mergeCell ref="L12:M12"/>
    <mergeCell ref="N12:N13"/>
    <mergeCell ref="O12:O13"/>
    <mergeCell ref="A16:A17"/>
    <mergeCell ref="B16:B17"/>
    <mergeCell ref="C16:C17"/>
    <mergeCell ref="D16:D17"/>
    <mergeCell ref="E16:I16"/>
    <mergeCell ref="J16:K16"/>
    <mergeCell ref="L16:M16"/>
    <mergeCell ref="A12:A13"/>
    <mergeCell ref="B12:B13"/>
    <mergeCell ref="C12:C13"/>
    <mergeCell ref="D12:D13"/>
    <mergeCell ref="E12:I12"/>
    <mergeCell ref="J12:K12"/>
    <mergeCell ref="N16:N17"/>
    <mergeCell ref="O16:O17"/>
    <mergeCell ref="A43:A44"/>
    <mergeCell ref="B43:B44"/>
    <mergeCell ref="C43:C44"/>
    <mergeCell ref="D43:D44"/>
    <mergeCell ref="E43:I43"/>
    <mergeCell ref="J43:K43"/>
    <mergeCell ref="L43:M43"/>
    <mergeCell ref="N43:N44"/>
    <mergeCell ref="E60:F60"/>
    <mergeCell ref="O43:O44"/>
    <mergeCell ref="L51:O51"/>
    <mergeCell ref="C52:K52"/>
    <mergeCell ref="L52:O53"/>
    <mergeCell ref="M54:O54"/>
    <mergeCell ref="I57:O57"/>
    <mergeCell ref="C58:C59"/>
    <mergeCell ref="D58:G58"/>
    <mergeCell ref="H58:K58"/>
    <mergeCell ref="L58:N58"/>
    <mergeCell ref="E59:F59"/>
    <mergeCell ref="K72:O72"/>
    <mergeCell ref="E61:F61"/>
    <mergeCell ref="E62:F62"/>
    <mergeCell ref="E63:F63"/>
    <mergeCell ref="E64:F64"/>
    <mergeCell ref="E65:F65"/>
    <mergeCell ref="K71:O7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workbookViewId="0">
      <selection activeCell="A8" sqref="A8"/>
    </sheetView>
  </sheetViews>
  <sheetFormatPr defaultRowHeight="15" x14ac:dyDescent="0.25"/>
  <cols>
    <col min="1" max="1" width="11" style="87" customWidth="1"/>
    <col min="2" max="2" width="14.7109375" style="87" customWidth="1"/>
    <col min="3" max="3" width="43" style="87" customWidth="1"/>
    <col min="4" max="4" width="12.28515625" style="87" customWidth="1"/>
    <col min="5" max="8" width="10.42578125" style="87" customWidth="1"/>
    <col min="9" max="9" width="11.85546875" style="87" customWidth="1"/>
    <col min="10" max="11" width="15.85546875" style="87" customWidth="1"/>
    <col min="12" max="12" width="8.7109375" style="87" customWidth="1"/>
    <col min="13" max="14" width="9.85546875" style="87" customWidth="1"/>
    <col min="15" max="15" width="8.7109375" style="87" customWidth="1"/>
    <col min="16" max="17" width="9.85546875" style="87" customWidth="1"/>
    <col min="18" max="18" width="10" style="87" customWidth="1"/>
    <col min="19" max="19" width="12" style="87" customWidth="1"/>
    <col min="20" max="20" width="11.7109375" style="87" customWidth="1"/>
    <col min="21" max="21" width="11.42578125" style="87" customWidth="1"/>
    <col min="22" max="22" width="11.140625" style="87" customWidth="1"/>
    <col min="23" max="23" width="11.5703125" style="87" customWidth="1"/>
    <col min="24" max="24" width="14.42578125" style="87" customWidth="1"/>
    <col min="25" max="27" width="9.140625" style="87"/>
    <col min="28" max="28" width="11.5703125" style="87" bestFit="1" customWidth="1"/>
    <col min="29" max="16384" width="9.140625" style="87"/>
  </cols>
  <sheetData>
    <row r="1" spans="1:34" x14ac:dyDescent="0.25">
      <c r="W1" s="88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</row>
    <row r="2" spans="1:34" s="90" customFormat="1" x14ac:dyDescent="0.25">
      <c r="B2" s="91" t="s">
        <v>122</v>
      </c>
      <c r="C2" s="91"/>
      <c r="D2" s="91"/>
      <c r="E2" s="91"/>
      <c r="F2" s="91"/>
      <c r="G2" s="91"/>
      <c r="H2" s="91"/>
      <c r="I2" s="91"/>
      <c r="J2" s="92" t="s">
        <v>111</v>
      </c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</row>
    <row r="3" spans="1:34" ht="15.75" thickBot="1" x14ac:dyDescent="0.3">
      <c r="L3" s="94"/>
      <c r="M3" s="94"/>
      <c r="N3" s="94"/>
      <c r="O3" s="94"/>
      <c r="P3" s="94"/>
      <c r="Q3" s="94"/>
      <c r="R3" s="95"/>
      <c r="S3" s="95"/>
      <c r="T3" s="95"/>
      <c r="U3" s="95">
        <f>A8</f>
        <v>2019</v>
      </c>
      <c r="V3" s="87" t="s">
        <v>112</v>
      </c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</row>
    <row r="4" spans="1:34" ht="15" customHeight="1" x14ac:dyDescent="0.25">
      <c r="A4" s="96" t="s">
        <v>113</v>
      </c>
      <c r="B4" s="97" t="s">
        <v>4</v>
      </c>
      <c r="C4" s="97" t="s">
        <v>114</v>
      </c>
      <c r="D4" s="98" t="s">
        <v>123</v>
      </c>
      <c r="E4" s="99" t="s">
        <v>115</v>
      </c>
      <c r="F4" s="100"/>
      <c r="G4" s="100"/>
      <c r="H4" s="101"/>
      <c r="I4" s="102" t="s">
        <v>124</v>
      </c>
      <c r="J4" s="103"/>
      <c r="K4" s="104"/>
      <c r="L4" s="102" t="s">
        <v>125</v>
      </c>
      <c r="M4" s="103"/>
      <c r="N4" s="103"/>
      <c r="O4" s="103"/>
      <c r="P4" s="103"/>
      <c r="Q4" s="104"/>
      <c r="R4" s="105" t="s">
        <v>116</v>
      </c>
      <c r="S4" s="106" t="s">
        <v>126</v>
      </c>
      <c r="T4" s="107" t="s">
        <v>127</v>
      </c>
      <c r="U4" s="108" t="s">
        <v>128</v>
      </c>
      <c r="V4" s="109" t="s">
        <v>117</v>
      </c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</row>
    <row r="5" spans="1:34" x14ac:dyDescent="0.25">
      <c r="A5" s="110"/>
      <c r="B5" s="111"/>
      <c r="C5" s="111"/>
      <c r="D5" s="112"/>
      <c r="E5" s="113" t="s">
        <v>129</v>
      </c>
      <c r="F5" s="114" t="s">
        <v>130</v>
      </c>
      <c r="G5" s="114" t="s">
        <v>131</v>
      </c>
      <c r="H5" s="115" t="s">
        <v>132</v>
      </c>
      <c r="I5" s="116" t="s">
        <v>133</v>
      </c>
      <c r="J5" s="117"/>
      <c r="K5" s="118" t="s">
        <v>134</v>
      </c>
      <c r="L5" s="116" t="s">
        <v>133</v>
      </c>
      <c r="M5" s="119"/>
      <c r="N5" s="117"/>
      <c r="O5" s="120" t="s">
        <v>134</v>
      </c>
      <c r="P5" s="119"/>
      <c r="Q5" s="121"/>
      <c r="R5" s="122"/>
      <c r="S5" s="123"/>
      <c r="T5" s="124"/>
      <c r="U5" s="125"/>
      <c r="V5" s="126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</row>
    <row r="6" spans="1:34" ht="132.75" thickBot="1" x14ac:dyDescent="0.3">
      <c r="A6" s="127"/>
      <c r="B6" s="128"/>
      <c r="C6" s="128"/>
      <c r="D6" s="129"/>
      <c r="E6" s="130"/>
      <c r="F6" s="131"/>
      <c r="G6" s="131"/>
      <c r="H6" s="132"/>
      <c r="I6" s="133" t="s">
        <v>135</v>
      </c>
      <c r="J6" s="134" t="s">
        <v>136</v>
      </c>
      <c r="K6" s="135" t="s">
        <v>137</v>
      </c>
      <c r="L6" s="136" t="s">
        <v>138</v>
      </c>
      <c r="M6" s="137" t="s">
        <v>118</v>
      </c>
      <c r="N6" s="137" t="s">
        <v>119</v>
      </c>
      <c r="O6" s="137" t="s">
        <v>138</v>
      </c>
      <c r="P6" s="137" t="s">
        <v>118</v>
      </c>
      <c r="Q6" s="138" t="s">
        <v>119</v>
      </c>
      <c r="R6" s="139"/>
      <c r="S6" s="140"/>
      <c r="T6" s="141"/>
      <c r="U6" s="142"/>
      <c r="V6" s="143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</row>
    <row r="7" spans="1:34" s="158" customFormat="1" x14ac:dyDescent="0.25">
      <c r="A7" s="144">
        <v>1</v>
      </c>
      <c r="B7" s="145">
        <v>2</v>
      </c>
      <c r="C7" s="145">
        <v>3</v>
      </c>
      <c r="D7" s="146">
        <v>4</v>
      </c>
      <c r="E7" s="147">
        <v>5</v>
      </c>
      <c r="F7" s="148">
        <v>6</v>
      </c>
      <c r="G7" s="148">
        <v>7</v>
      </c>
      <c r="H7" s="149">
        <v>8</v>
      </c>
      <c r="I7" s="150">
        <v>9</v>
      </c>
      <c r="J7" s="151">
        <v>10</v>
      </c>
      <c r="K7" s="152">
        <v>11</v>
      </c>
      <c r="L7" s="153">
        <v>12</v>
      </c>
      <c r="M7" s="154">
        <v>13</v>
      </c>
      <c r="N7" s="154">
        <v>14</v>
      </c>
      <c r="O7" s="154">
        <v>15</v>
      </c>
      <c r="P7" s="154">
        <v>16</v>
      </c>
      <c r="Q7" s="155">
        <v>17</v>
      </c>
      <c r="R7" s="156">
        <v>18</v>
      </c>
      <c r="S7" s="144">
        <v>19</v>
      </c>
      <c r="T7" s="145">
        <v>20</v>
      </c>
      <c r="U7" s="145">
        <v>21</v>
      </c>
      <c r="V7" s="157">
        <v>22</v>
      </c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</row>
    <row r="8" spans="1:34" ht="61.5" customHeight="1" thickBot="1" x14ac:dyDescent="0.3">
      <c r="A8" s="159">
        <v>2019</v>
      </c>
      <c r="B8" s="160" t="str">
        <f>J2</f>
        <v>J_009-55-2-02.41-0021</v>
      </c>
      <c r="C8" s="161" t="s">
        <v>139</v>
      </c>
      <c r="D8" s="162">
        <v>547.19278999999995</v>
      </c>
      <c r="E8" s="163">
        <v>27.293500000000002</v>
      </c>
      <c r="F8" s="164">
        <v>422.40746000000001</v>
      </c>
      <c r="G8" s="164">
        <v>0</v>
      </c>
      <c r="H8" s="165">
        <f>IFERROR(D8-E8-F8-G8,"#Ошибка!")</f>
        <v>97.491829999999936</v>
      </c>
      <c r="I8" s="166">
        <v>0</v>
      </c>
      <c r="J8" s="164">
        <v>0</v>
      </c>
      <c r="K8" s="167">
        <v>547.19278999999995</v>
      </c>
      <c r="L8" s="163">
        <v>0</v>
      </c>
      <c r="M8" s="164">
        <v>0</v>
      </c>
      <c r="N8" s="164">
        <v>0</v>
      </c>
      <c r="O8" s="164">
        <v>0</v>
      </c>
      <c r="P8" s="164">
        <v>0</v>
      </c>
      <c r="Q8" s="165">
        <v>0</v>
      </c>
      <c r="R8" s="168">
        <f>IFERROR(SUM(I8:Q8),"#Ошибка!")</f>
        <v>547.19278999999995</v>
      </c>
      <c r="S8" s="163">
        <v>0</v>
      </c>
      <c r="T8" s="164">
        <v>0</v>
      </c>
      <c r="U8" s="164">
        <f>IFERROR(ROUND(K8*1.2+T8+O8+P8+Q8,5),"#Ошибка!")</f>
        <v>656.63135</v>
      </c>
      <c r="V8" s="169">
        <f>IFERROR(S8+U8,"#Ошибка!")</f>
        <v>656.63135</v>
      </c>
      <c r="W8" s="170"/>
      <c r="X8" s="171"/>
      <c r="Y8" s="172"/>
      <c r="Z8" s="89"/>
      <c r="AA8" s="89"/>
      <c r="AB8" s="172"/>
      <c r="AC8" s="89"/>
      <c r="AD8" s="89"/>
      <c r="AE8" s="89"/>
      <c r="AF8" s="89"/>
      <c r="AG8" s="89"/>
      <c r="AH8" s="89"/>
    </row>
    <row r="9" spans="1:34" s="177" customFormat="1" ht="12.75" x14ac:dyDescent="0.2">
      <c r="A9" s="173"/>
      <c r="B9" s="174"/>
      <c r="C9" s="174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6"/>
      <c r="S9" s="176"/>
      <c r="T9" s="176"/>
      <c r="U9" s="176"/>
      <c r="V9" s="176"/>
    </row>
    <row r="10" spans="1:34" s="177" customFormat="1" ht="12.75" x14ac:dyDescent="0.2">
      <c r="A10" s="173"/>
      <c r="B10" s="174"/>
      <c r="C10" s="174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6"/>
      <c r="S10" s="176"/>
      <c r="T10" s="176"/>
      <c r="U10" s="176"/>
      <c r="V10" s="176"/>
    </row>
    <row r="11" spans="1:34" s="177" customFormat="1" ht="12.75" x14ac:dyDescent="0.2">
      <c r="A11" s="173"/>
      <c r="B11" s="174"/>
      <c r="C11" s="174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6"/>
      <c r="S11" s="176"/>
      <c r="T11" s="176"/>
      <c r="U11" s="176"/>
      <c r="V11" s="176"/>
    </row>
    <row r="12" spans="1:34" s="177" customFormat="1" ht="12.75" x14ac:dyDescent="0.2">
      <c r="A12" s="173"/>
      <c r="B12" s="174"/>
      <c r="C12" s="174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6"/>
      <c r="S12" s="176"/>
      <c r="T12" s="176"/>
      <c r="U12" s="176"/>
      <c r="V12" s="176"/>
    </row>
    <row r="13" spans="1:34" x14ac:dyDescent="0.25"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</row>
    <row r="14" spans="1:34" x14ac:dyDescent="0.25">
      <c r="B14" s="178" t="s">
        <v>120</v>
      </c>
      <c r="C14" s="178"/>
      <c r="D14" s="95"/>
      <c r="E14" s="179" t="s">
        <v>121</v>
      </c>
      <c r="F14" s="95"/>
      <c r="G14" s="95"/>
      <c r="H14" s="95"/>
      <c r="I14" s="95"/>
      <c r="J14" s="95"/>
      <c r="K14" s="95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</row>
    <row r="15" spans="1:34" x14ac:dyDescent="0.25">
      <c r="B15" s="180" t="s">
        <v>12</v>
      </c>
      <c r="D15" s="181"/>
      <c r="E15" s="181"/>
      <c r="F15" s="181"/>
      <c r="G15" s="181"/>
      <c r="H15" s="181"/>
      <c r="I15" s="181"/>
      <c r="J15" s="181"/>
      <c r="K15" s="181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</row>
    <row r="16" spans="1:34" x14ac:dyDescent="0.25">
      <c r="D16" s="180"/>
      <c r="E16" s="180"/>
      <c r="F16" s="180"/>
      <c r="G16" s="180"/>
      <c r="H16" s="180"/>
      <c r="I16" s="180"/>
      <c r="J16" s="182"/>
      <c r="K16" s="180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</row>
    <row r="17" spans="3:34" x14ac:dyDescent="0.25"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</row>
    <row r="18" spans="3:34" x14ac:dyDescent="0.25">
      <c r="V18" s="183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</row>
    <row r="19" spans="3:34" x14ac:dyDescent="0.25"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</row>
    <row r="20" spans="3:34" x14ac:dyDescent="0.25"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</row>
    <row r="21" spans="3:34" x14ac:dyDescent="0.25">
      <c r="D21" s="183"/>
      <c r="E21" s="183"/>
      <c r="F21" s="183"/>
      <c r="G21" s="183"/>
      <c r="H21" s="183"/>
      <c r="I21" s="183"/>
      <c r="J21" s="183"/>
      <c r="K21" s="183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</row>
    <row r="22" spans="3:34" x14ac:dyDescent="0.25"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</row>
    <row r="23" spans="3:34" x14ac:dyDescent="0.25"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</row>
    <row r="24" spans="3:34" x14ac:dyDescent="0.25">
      <c r="C24" s="184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</row>
    <row r="25" spans="3:34" x14ac:dyDescent="0.25"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</row>
  </sheetData>
  <mergeCells count="21">
    <mergeCell ref="L5:N5"/>
    <mergeCell ref="O5:Q5"/>
    <mergeCell ref="B2:I2"/>
    <mergeCell ref="L2:V2"/>
    <mergeCell ref="A4:A6"/>
    <mergeCell ref="B4:B6"/>
    <mergeCell ref="C4:C6"/>
    <mergeCell ref="D4:D6"/>
    <mergeCell ref="E4:H4"/>
    <mergeCell ref="I4:K4"/>
    <mergeCell ref="L4:Q4"/>
    <mergeCell ref="R4:R6"/>
    <mergeCell ref="S4:S6"/>
    <mergeCell ref="T4:T6"/>
    <mergeCell ref="U4:U6"/>
    <mergeCell ref="V4:V6"/>
    <mergeCell ref="E5:E6"/>
    <mergeCell ref="F5:F6"/>
    <mergeCell ref="G5:G6"/>
    <mergeCell ref="H5:H6"/>
    <mergeCell ref="I5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Сметный расчет</vt:lpstr>
      <vt:lpstr>Расчет с НДС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2019-02-27T10:59:02Z</dcterms:modified>
</cp:coreProperties>
</file>